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Converters\"/>
    </mc:Choice>
  </mc:AlternateContent>
  <bookViews>
    <workbookView xWindow="0" yWindow="0" windowWidth="28770" windowHeight="120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0" i="1" s="1"/>
  <c r="B8" i="1"/>
  <c r="B11" i="1" s="1"/>
  <c r="F89" i="1" l="1"/>
  <c r="F92" i="1" s="1"/>
  <c r="F35" i="1"/>
  <c r="F38" i="1" s="1"/>
  <c r="F80" i="1"/>
  <c r="F83" i="1" s="1"/>
  <c r="B27" i="1"/>
  <c r="C27" i="1" s="1"/>
  <c r="F44" i="1"/>
  <c r="F47" i="1" s="1"/>
  <c r="F48" i="1"/>
  <c r="F26" i="1"/>
  <c r="F29" i="1" s="1"/>
  <c r="F66" i="1"/>
  <c r="F73" i="1"/>
  <c r="F72" i="1"/>
  <c r="F71" i="1"/>
  <c r="F62" i="1"/>
  <c r="F65" i="1" s="1"/>
  <c r="F17" i="1"/>
  <c r="F20" i="1" s="1"/>
  <c r="C3" i="1"/>
  <c r="B28" i="1"/>
  <c r="C28" i="1" s="1"/>
  <c r="F55" i="1"/>
  <c r="F54" i="1"/>
  <c r="F53" i="1"/>
  <c r="F8" i="1"/>
  <c r="F11" i="1" s="1"/>
  <c r="B25" i="1" l="1"/>
  <c r="C25" i="1" s="1"/>
  <c r="F74" i="1"/>
  <c r="B26" i="1"/>
  <c r="C26" i="1" s="1"/>
  <c r="F56" i="1"/>
  <c r="B24" i="1" l="1"/>
  <c r="C24" i="1" s="1"/>
</calcChain>
</file>

<file path=xl/sharedStrings.xml><?xml version="1.0" encoding="utf-8"?>
<sst xmlns="http://schemas.openxmlformats.org/spreadsheetml/2006/main" count="122" uniqueCount="34">
  <si>
    <t>Wingman Completion Time:</t>
  </si>
  <si>
    <t>Passmark score (all threads, total):</t>
  </si>
  <si>
    <t>Passmark score (all threads, per thread):</t>
  </si>
  <si>
    <t>Max Threads:</t>
  </si>
  <si>
    <t>Hyperthreading Supported:</t>
  </si>
  <si>
    <t>Cores:</t>
  </si>
  <si>
    <t>Passmark score (single thread):</t>
  </si>
  <si>
    <t>Your PC Stats:</t>
  </si>
  <si>
    <t>Wingman PC Stats:</t>
  </si>
  <si>
    <t>Stats for some PCs:</t>
  </si>
  <si>
    <t>Your PC Estimates:</t>
  </si>
  <si>
    <t>AMD Athlon(tm) II X2 250 Processor</t>
  </si>
  <si>
    <t>Y</t>
  </si>
  <si>
    <t>http://www.cpubenchmark.net/</t>
  </si>
  <si>
    <t>N</t>
  </si>
  <si>
    <t>BOINC Measured FLOPS (million ops/sec):</t>
  </si>
  <si>
    <t>Intel(R) Core(TM) i7-5960X CPU @ 3.00GHz</t>
  </si>
  <si>
    <t>Intel(R) Core(TM) i7-5960X CPU @ 3.00GHz (OVERCLOCKED)</t>
  </si>
  <si>
    <t>Passmark Scores:</t>
  </si>
  <si>
    <t>You All Threads, Wingman All Threads:</t>
  </si>
  <si>
    <t>You All Threads, Wingman Single Thread:</t>
  </si>
  <si>
    <t>You Single Thread, Wingman All Threads:</t>
  </si>
  <si>
    <t>You Single Thread, Wingman Single Thread:</t>
  </si>
  <si>
    <t>Intel(R) Core(TM) i7-4930K CPU @ 3.40GHz</t>
  </si>
  <si>
    <t>Intel(R) Core(TM) i7 CPU 965 @ 3.20GHz</t>
  </si>
  <si>
    <t>Intel(R) Core(TM) i7 CPU 965 @ 3.20GHz (OVERCLOCKED)</t>
  </si>
  <si>
    <t>Intel(R) Core(TM) i7-3770 CPU @ 3.40GHz</t>
  </si>
  <si>
    <t>Intel(R) Core(TM) i7 CPU Q 740 @ 1.73GHz</t>
  </si>
  <si>
    <t>AMD Phenom(tm) II X6 1090T Processor</t>
  </si>
  <si>
    <t>Intel(R) Core(TM) i5 CPU M 520 @ 2.40GHz</t>
  </si>
  <si>
    <t>Forum Post:</t>
  </si>
  <si>
    <t>https://www.rechenkraft.net/forum/viewtopic.php?f=75&amp;t=16160</t>
  </si>
  <si>
    <t>Links for Data:</t>
  </si>
  <si>
    <t>Instructions: Fill in the Green Boxes!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</si>
</sst>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/>
    <xf numFmtId="0" fontId="2" fillId="0" borderId="0" xfId="1"/>
    <xf numFmtId="3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0" fillId="4" borderId="0" xfId="0" applyFill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chenkraft.net/forum/viewtopic.php?f=75&amp;t=16160" TargetMode="External"/><Relationship Id="rId1" Type="http://schemas.openxmlformats.org/officeDocument/2006/relationships/hyperlink" Target="http://www.cpubenchmar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showGridLines="0" tabSelected="1" workbookViewId="0"/>
  </sheetViews>
  <sheetFormatPr defaultRowHeight="15" x14ac:dyDescent="0.25"/>
  <cols>
    <col min="1" max="1" width="33" bestFit="1" customWidth="1"/>
    <col min="2" max="2" width="13.25" customWidth="1"/>
    <col min="3" max="3" width="15.625" customWidth="1"/>
    <col min="4" max="4" width="1.375" style="14" customWidth="1"/>
    <col min="5" max="5" width="38.125" customWidth="1"/>
    <col min="6" max="6" width="9.25" customWidth="1"/>
    <col min="7" max="7" width="1.25" style="14" customWidth="1"/>
    <col min="8" max="8" width="14" bestFit="1" customWidth="1"/>
  </cols>
  <sheetData>
    <row r="1" spans="1:9" x14ac:dyDescent="0.25">
      <c r="A1" s="6" t="s">
        <v>33</v>
      </c>
    </row>
    <row r="3" spans="1:9" x14ac:dyDescent="0.25">
      <c r="A3" s="5" t="s">
        <v>0</v>
      </c>
      <c r="B3" s="3">
        <v>10101180</v>
      </c>
      <c r="C3" s="1" t="str">
        <f xml:space="preserve"> _xlfn.FLOOR.MATH(B3/(60*60*24)) &amp; "d " &amp;
TEXT(
   TIME(
      _xlfn.FLOOR.MATH(MOD(B3, 60*60*24) / (60*60)),
      _xlfn.FLOOR.MATH(MOD(B3, 60*60) / 60),
      _xlfn.FLOOR.MATH(MOD(B3, 60))
   ),
   "h:mm:ss"
)</f>
        <v>116d 21:53:00</v>
      </c>
      <c r="E3" s="5" t="s">
        <v>9</v>
      </c>
      <c r="H3" s="6" t="s">
        <v>32</v>
      </c>
    </row>
    <row r="4" spans="1:9" x14ac:dyDescent="0.25">
      <c r="A4" s="4"/>
    </row>
    <row r="5" spans="1:9" x14ac:dyDescent="0.25">
      <c r="A5" s="15" t="s">
        <v>8</v>
      </c>
      <c r="E5" s="16" t="s">
        <v>11</v>
      </c>
      <c r="F5" s="16"/>
      <c r="H5" t="s">
        <v>18</v>
      </c>
      <c r="I5" s="10" t="s">
        <v>13</v>
      </c>
    </row>
    <row r="6" spans="1:9" x14ac:dyDescent="0.25">
      <c r="A6" s="4" t="s">
        <v>5</v>
      </c>
      <c r="B6" s="7">
        <v>4</v>
      </c>
      <c r="E6" s="4" t="s">
        <v>5</v>
      </c>
      <c r="F6" s="7">
        <v>2</v>
      </c>
      <c r="H6" t="s">
        <v>30</v>
      </c>
      <c r="I6" s="10" t="s">
        <v>31</v>
      </c>
    </row>
    <row r="7" spans="1:9" x14ac:dyDescent="0.25">
      <c r="A7" s="4" t="s">
        <v>4</v>
      </c>
      <c r="B7" s="7" t="s">
        <v>12</v>
      </c>
      <c r="E7" s="4" t="s">
        <v>4</v>
      </c>
      <c r="F7" s="7" t="s">
        <v>14</v>
      </c>
    </row>
    <row r="8" spans="1:9" x14ac:dyDescent="0.25">
      <c r="A8" s="4" t="s">
        <v>3</v>
      </c>
      <c r="B8" s="8">
        <f xml:space="preserve"> IF(B7 = "Y", 2, 1) * B6</f>
        <v>8</v>
      </c>
      <c r="E8" s="4" t="s">
        <v>3</v>
      </c>
      <c r="F8" s="8">
        <f xml:space="preserve"> IF(F7 = "Y", 2, 1) * F6</f>
        <v>2</v>
      </c>
    </row>
    <row r="9" spans="1:9" x14ac:dyDescent="0.25">
      <c r="A9" s="4" t="s">
        <v>1</v>
      </c>
      <c r="B9" s="2">
        <v>9338</v>
      </c>
      <c r="E9" s="4" t="s">
        <v>1</v>
      </c>
      <c r="F9" s="2">
        <v>1761</v>
      </c>
    </row>
    <row r="10" spans="1:9" x14ac:dyDescent="0.25">
      <c r="A10" s="4" t="s">
        <v>6</v>
      </c>
      <c r="B10" s="2">
        <v>2070</v>
      </c>
      <c r="E10" s="4" t="s">
        <v>6</v>
      </c>
      <c r="F10" s="2">
        <v>1080</v>
      </c>
    </row>
    <row r="11" spans="1:9" x14ac:dyDescent="0.25">
      <c r="A11" s="4" t="s">
        <v>2</v>
      </c>
      <c r="B11" s="12">
        <f xml:space="preserve"> ROUND(B9/B8, 0)</f>
        <v>1167</v>
      </c>
      <c r="E11" s="4" t="s">
        <v>2</v>
      </c>
      <c r="F11" s="12">
        <f xml:space="preserve"> ROUND(F9/F8, 0)</f>
        <v>881</v>
      </c>
    </row>
    <row r="12" spans="1:9" x14ac:dyDescent="0.25">
      <c r="A12" s="4" t="s">
        <v>15</v>
      </c>
      <c r="B12" s="13">
        <v>4156.68</v>
      </c>
      <c r="E12" s="4" t="s">
        <v>15</v>
      </c>
      <c r="F12" s="13">
        <v>3664.35</v>
      </c>
    </row>
    <row r="13" spans="1:9" x14ac:dyDescent="0.25">
      <c r="B13" s="9"/>
    </row>
    <row r="14" spans="1:9" x14ac:dyDescent="0.25">
      <c r="A14" s="15" t="s">
        <v>7</v>
      </c>
      <c r="B14" s="9"/>
      <c r="E14" s="16" t="s">
        <v>23</v>
      </c>
      <c r="F14" s="16"/>
    </row>
    <row r="15" spans="1:9" x14ac:dyDescent="0.25">
      <c r="A15" s="4" t="s">
        <v>5</v>
      </c>
      <c r="B15" s="7">
        <v>2</v>
      </c>
      <c r="E15" s="4" t="s">
        <v>5</v>
      </c>
      <c r="F15" s="7">
        <v>6</v>
      </c>
    </row>
    <row r="16" spans="1:9" x14ac:dyDescent="0.25">
      <c r="A16" s="4" t="s">
        <v>4</v>
      </c>
      <c r="B16" s="7" t="s">
        <v>12</v>
      </c>
      <c r="E16" s="4" t="s">
        <v>4</v>
      </c>
      <c r="F16" s="7" t="s">
        <v>12</v>
      </c>
    </row>
    <row r="17" spans="1:6" x14ac:dyDescent="0.25">
      <c r="A17" s="4" t="s">
        <v>3</v>
      </c>
      <c r="B17" s="8">
        <f xml:space="preserve"> IF(B16 = "Y", 2, 1) * B15</f>
        <v>4</v>
      </c>
      <c r="E17" s="4" t="s">
        <v>3</v>
      </c>
      <c r="F17" s="8">
        <f xml:space="preserve"> IF(F16 = "Y", 2, 1) * F15</f>
        <v>12</v>
      </c>
    </row>
    <row r="18" spans="1:6" x14ac:dyDescent="0.25">
      <c r="A18" s="4" t="s">
        <v>1</v>
      </c>
      <c r="B18" s="2">
        <v>2400</v>
      </c>
      <c r="E18" s="4" t="s">
        <v>1</v>
      </c>
      <c r="F18" s="2">
        <v>13066</v>
      </c>
    </row>
    <row r="19" spans="1:6" x14ac:dyDescent="0.25">
      <c r="A19" s="4" t="s">
        <v>6</v>
      </c>
      <c r="B19" s="2">
        <v>1060</v>
      </c>
      <c r="E19" s="4" t="s">
        <v>6</v>
      </c>
      <c r="F19" s="2">
        <v>1997</v>
      </c>
    </row>
    <row r="20" spans="1:6" x14ac:dyDescent="0.25">
      <c r="A20" s="4" t="s">
        <v>2</v>
      </c>
      <c r="B20" s="12">
        <f xml:space="preserve"> ROUND(B18/B17, 0)</f>
        <v>600</v>
      </c>
      <c r="E20" s="4" t="s">
        <v>2</v>
      </c>
      <c r="F20" s="12">
        <f xml:space="preserve"> ROUND(F18/F17, 0)</f>
        <v>1089</v>
      </c>
    </row>
    <row r="21" spans="1:6" x14ac:dyDescent="0.25">
      <c r="A21" s="4" t="s">
        <v>15</v>
      </c>
      <c r="B21" s="13">
        <v>2746.54</v>
      </c>
      <c r="E21" s="4" t="s">
        <v>15</v>
      </c>
      <c r="F21" s="13">
        <v>4312.18</v>
      </c>
    </row>
    <row r="23" spans="1:6" x14ac:dyDescent="0.25">
      <c r="A23" s="15" t="s">
        <v>10</v>
      </c>
      <c r="E23" s="16" t="s">
        <v>26</v>
      </c>
      <c r="F23" s="16"/>
    </row>
    <row r="24" spans="1:6" x14ac:dyDescent="0.25">
      <c r="A24" s="4" t="s">
        <v>19</v>
      </c>
      <c r="B24" s="11">
        <f xml:space="preserve"> ROUND((B11/B20) * B3, 0)</f>
        <v>19646795</v>
      </c>
      <c r="C24" s="1" t="str">
        <f xml:space="preserve"> _xlfn.FLOOR.MATH(B24/(60*60*24)) &amp; "d " &amp;
TEXT(
   TIME(
      _xlfn.FLOOR.MATH(MOD(B24, 60*60*24) / (60*60)),
      _xlfn.FLOOR.MATH(MOD(B24, 60*60) / 60),
      _xlfn.FLOOR.MATH(MOD(B24, 60))
   ),
   "h:mm:ss"
)</f>
        <v>227d 9:26:35</v>
      </c>
      <c r="E24" s="4" t="s">
        <v>5</v>
      </c>
      <c r="F24" s="7">
        <v>4</v>
      </c>
    </row>
    <row r="25" spans="1:6" x14ac:dyDescent="0.25">
      <c r="A25" s="4" t="s">
        <v>20</v>
      </c>
      <c r="B25" s="11">
        <f xml:space="preserve"> ROUND((B10/B20) * B3, 0)</f>
        <v>34849071</v>
      </c>
      <c r="C25" s="1" t="str">
        <f xml:space="preserve"> _xlfn.FLOOR.MATH(B25/(60*60*24)) &amp; "d " &amp;
TEXT(
   TIME(
      _xlfn.FLOOR.MATH(MOD(B25, 60*60*24) / (60*60)),
      _xlfn.FLOOR.MATH(MOD(B25, 60*60) / 60),
      _xlfn.FLOOR.MATH(MOD(B25, 60))
   ),
   "h:mm:ss"
)</f>
        <v>403d 8:17:51</v>
      </c>
      <c r="E25" s="4" t="s">
        <v>4</v>
      </c>
      <c r="F25" s="7" t="s">
        <v>12</v>
      </c>
    </row>
    <row r="26" spans="1:6" x14ac:dyDescent="0.25">
      <c r="A26" s="4" t="s">
        <v>21</v>
      </c>
      <c r="B26" s="11">
        <f xml:space="preserve"> ROUND((B11/B19) * B3, 0)</f>
        <v>11120827</v>
      </c>
      <c r="C26" s="1" t="str">
        <f xml:space="preserve"> _xlfn.FLOOR.MATH(B26/(60*60*24)) &amp; "d " &amp;
TEXT(
   TIME(
      _xlfn.FLOOR.MATH(MOD(B26, 60*60*24) / (60*60)),
      _xlfn.FLOOR.MATH(MOD(B26, 60*60) / 60),
      _xlfn.FLOOR.MATH(MOD(B26, 60))
   ),
   "h:mm:ss"
)</f>
        <v>128d 17:07:07</v>
      </c>
      <c r="E26" s="4" t="s">
        <v>3</v>
      </c>
      <c r="F26" s="8">
        <f xml:space="preserve"> IF(F25 = "Y", 2, 1) * F24</f>
        <v>8</v>
      </c>
    </row>
    <row r="27" spans="1:6" x14ac:dyDescent="0.25">
      <c r="A27" s="4" t="s">
        <v>22</v>
      </c>
      <c r="B27" s="11">
        <f xml:space="preserve"> ROUND((B10/B19) * B3, 0)</f>
        <v>19725889</v>
      </c>
      <c r="C27" s="1" t="str">
        <f xml:space="preserve"> _xlfn.FLOOR.MATH(B27/(60*60*24)) &amp; "d " &amp;
TEXT(
   TIME(
      _xlfn.FLOOR.MATH(MOD(B27, 60*60*24) / (60*60)),
      _xlfn.FLOOR.MATH(MOD(B27, 60*60) / 60),
      _xlfn.FLOOR.MATH(MOD(B27, 60))
   ),
   "h:mm:ss"
)</f>
        <v>228d 7:24:49</v>
      </c>
      <c r="E27" s="4" t="s">
        <v>1</v>
      </c>
      <c r="F27" s="2">
        <v>9338</v>
      </c>
    </row>
    <row r="28" spans="1:6" x14ac:dyDescent="0.25">
      <c r="A28" s="4" t="s">
        <v>15</v>
      </c>
      <c r="B28" s="11">
        <f xml:space="preserve"> ROUND((B12/B21) * B3, 0)</f>
        <v>15287370</v>
      </c>
      <c r="C28" s="1" t="str">
        <f xml:space="preserve"> _xlfn.FLOOR.MATH(B28/(60*60*24)) &amp; "d " &amp;
TEXT(
   TIME(
      _xlfn.FLOOR.MATH(MOD(B28, 60*60*24) / (60*60)),
      _xlfn.FLOOR.MATH(MOD(B28, 60*60) / 60),
      _xlfn.FLOOR.MATH(MOD(B28, 60))
   ),
   "h:mm:ss"
)</f>
        <v>176d 22:29:30</v>
      </c>
      <c r="E28" s="4" t="s">
        <v>6</v>
      </c>
      <c r="F28" s="2">
        <v>2070</v>
      </c>
    </row>
    <row r="29" spans="1:6" x14ac:dyDescent="0.25">
      <c r="E29" s="4" t="s">
        <v>2</v>
      </c>
      <c r="F29" s="12">
        <f xml:space="preserve"> ROUND(F27/F26, 0)</f>
        <v>1167</v>
      </c>
    </row>
    <row r="30" spans="1:6" x14ac:dyDescent="0.25">
      <c r="E30" s="4" t="s">
        <v>15</v>
      </c>
      <c r="F30" s="13">
        <v>4156.68</v>
      </c>
    </row>
    <row r="32" spans="1:6" x14ac:dyDescent="0.25">
      <c r="E32" s="16" t="s">
        <v>28</v>
      </c>
      <c r="F32" s="16"/>
    </row>
    <row r="33" spans="5:6" x14ac:dyDescent="0.25">
      <c r="E33" s="4" t="s">
        <v>5</v>
      </c>
      <c r="F33" s="7">
        <v>6</v>
      </c>
    </row>
    <row r="34" spans="5:6" x14ac:dyDescent="0.25">
      <c r="E34" s="4" t="s">
        <v>4</v>
      </c>
      <c r="F34" s="7" t="s">
        <v>14</v>
      </c>
    </row>
    <row r="35" spans="5:6" x14ac:dyDescent="0.25">
      <c r="E35" s="4" t="s">
        <v>3</v>
      </c>
      <c r="F35" s="8">
        <f xml:space="preserve"> IF(F34 = "Y", 2, 1) * F33</f>
        <v>6</v>
      </c>
    </row>
    <row r="36" spans="5:6" x14ac:dyDescent="0.25">
      <c r="E36" s="4" t="s">
        <v>1</v>
      </c>
      <c r="F36" s="2">
        <v>5678</v>
      </c>
    </row>
    <row r="37" spans="5:6" x14ac:dyDescent="0.25">
      <c r="E37" s="4" t="s">
        <v>6</v>
      </c>
      <c r="F37" s="2">
        <v>1224</v>
      </c>
    </row>
    <row r="38" spans="5:6" x14ac:dyDescent="0.25">
      <c r="E38" s="4" t="s">
        <v>2</v>
      </c>
      <c r="F38" s="12">
        <f xml:space="preserve"> ROUND(F36/F35, 0)</f>
        <v>946</v>
      </c>
    </row>
    <row r="39" spans="5:6" x14ac:dyDescent="0.25">
      <c r="E39" s="4" t="s">
        <v>15</v>
      </c>
      <c r="F39" s="13">
        <v>3503.64</v>
      </c>
    </row>
    <row r="41" spans="5:6" x14ac:dyDescent="0.25">
      <c r="E41" s="16" t="s">
        <v>16</v>
      </c>
      <c r="F41" s="16"/>
    </row>
    <row r="42" spans="5:6" x14ac:dyDescent="0.25">
      <c r="E42" s="4" t="s">
        <v>5</v>
      </c>
      <c r="F42" s="7">
        <v>8</v>
      </c>
    </row>
    <row r="43" spans="5:6" x14ac:dyDescent="0.25">
      <c r="E43" s="4" t="s">
        <v>4</v>
      </c>
      <c r="F43" s="7" t="s">
        <v>12</v>
      </c>
    </row>
    <row r="44" spans="5:6" x14ac:dyDescent="0.25">
      <c r="E44" s="4" t="s">
        <v>3</v>
      </c>
      <c r="F44" s="8">
        <f xml:space="preserve"> IF(F43 = "Y", 2, 1) * F42</f>
        <v>16</v>
      </c>
    </row>
    <row r="45" spans="5:6" x14ac:dyDescent="0.25">
      <c r="E45" s="4" t="s">
        <v>1</v>
      </c>
      <c r="F45" s="2">
        <v>15976</v>
      </c>
    </row>
    <row r="46" spans="5:6" x14ac:dyDescent="0.25">
      <c r="E46" s="4" t="s">
        <v>6</v>
      </c>
      <c r="F46" s="2">
        <v>1986</v>
      </c>
    </row>
    <row r="47" spans="5:6" x14ac:dyDescent="0.25">
      <c r="E47" s="4" t="s">
        <v>2</v>
      </c>
      <c r="F47" s="12">
        <f xml:space="preserve"> ROUND(F45/F44, 0)</f>
        <v>999</v>
      </c>
    </row>
    <row r="48" spans="5:6" x14ac:dyDescent="0.25">
      <c r="E48" s="4" t="s">
        <v>15</v>
      </c>
      <c r="F48" s="13">
        <f xml:space="preserve"> $F$57 * (33/38)</f>
        <v>3724.4928947368426</v>
      </c>
    </row>
    <row r="50" spans="5:6" x14ac:dyDescent="0.25">
      <c r="E50" s="16" t="s">
        <v>17</v>
      </c>
      <c r="F50" s="16"/>
    </row>
    <row r="51" spans="5:6" x14ac:dyDescent="0.25">
      <c r="E51" s="4" t="s">
        <v>5</v>
      </c>
      <c r="F51" s="7">
        <v>8</v>
      </c>
    </row>
    <row r="52" spans="5:6" x14ac:dyDescent="0.25">
      <c r="E52" s="4" t="s">
        <v>4</v>
      </c>
      <c r="F52" s="7" t="s">
        <v>12</v>
      </c>
    </row>
    <row r="53" spans="5:6" x14ac:dyDescent="0.25">
      <c r="E53" s="4" t="s">
        <v>3</v>
      </c>
      <c r="F53" s="8">
        <f xml:space="preserve"> IF(F52 = "Y", 2, 1) * F51</f>
        <v>16</v>
      </c>
    </row>
    <row r="54" spans="5:6" x14ac:dyDescent="0.25">
      <c r="E54" s="4" t="s">
        <v>1</v>
      </c>
      <c r="F54" s="2">
        <f xml:space="preserve"> $F$45 * (38/33)</f>
        <v>18396.606060606064</v>
      </c>
    </row>
    <row r="55" spans="5:6" x14ac:dyDescent="0.25">
      <c r="E55" s="4" t="s">
        <v>6</v>
      </c>
      <c r="F55" s="2">
        <f xml:space="preserve"> $F$46 * (38/35)</f>
        <v>2156.2285714285713</v>
      </c>
    </row>
    <row r="56" spans="5:6" x14ac:dyDescent="0.25">
      <c r="E56" s="4" t="s">
        <v>2</v>
      </c>
      <c r="F56" s="12">
        <f xml:space="preserve"> ROUND(F54/F53, 0)</f>
        <v>1150</v>
      </c>
    </row>
    <row r="57" spans="5:6" x14ac:dyDescent="0.25">
      <c r="E57" s="4" t="s">
        <v>15</v>
      </c>
      <c r="F57" s="13">
        <v>4288.8100000000004</v>
      </c>
    </row>
    <row r="59" spans="5:6" x14ac:dyDescent="0.25">
      <c r="E59" s="16" t="s">
        <v>24</v>
      </c>
      <c r="F59" s="16"/>
    </row>
    <row r="60" spans="5:6" x14ac:dyDescent="0.25">
      <c r="E60" s="4" t="s">
        <v>5</v>
      </c>
      <c r="F60" s="7">
        <v>4</v>
      </c>
    </row>
    <row r="61" spans="5:6" x14ac:dyDescent="0.25">
      <c r="E61" s="4" t="s">
        <v>4</v>
      </c>
      <c r="F61" s="7" t="s">
        <v>12</v>
      </c>
    </row>
    <row r="62" spans="5:6" x14ac:dyDescent="0.25">
      <c r="E62" s="4" t="s">
        <v>3</v>
      </c>
      <c r="F62" s="8">
        <f xml:space="preserve"> IF(F61 = "Y", 2, 1) * F60</f>
        <v>8</v>
      </c>
    </row>
    <row r="63" spans="5:6" x14ac:dyDescent="0.25">
      <c r="E63" s="4" t="s">
        <v>1</v>
      </c>
      <c r="F63" s="2">
        <v>5903</v>
      </c>
    </row>
    <row r="64" spans="5:6" x14ac:dyDescent="0.25">
      <c r="E64" s="4" t="s">
        <v>6</v>
      </c>
      <c r="F64" s="2">
        <v>1376</v>
      </c>
    </row>
    <row r="65" spans="5:6" x14ac:dyDescent="0.25">
      <c r="E65" s="4" t="s">
        <v>2</v>
      </c>
      <c r="F65" s="12">
        <f xml:space="preserve"> ROUND(F63/F62, 0)</f>
        <v>738</v>
      </c>
    </row>
    <row r="66" spans="5:6" x14ac:dyDescent="0.25">
      <c r="E66" s="4" t="s">
        <v>15</v>
      </c>
      <c r="F66" s="13">
        <f xml:space="preserve"> $F$75 * (25/28)</f>
        <v>3398.6517857142858</v>
      </c>
    </row>
    <row r="68" spans="5:6" x14ac:dyDescent="0.25">
      <c r="E68" s="16" t="s">
        <v>25</v>
      </c>
      <c r="F68" s="16"/>
    </row>
    <row r="69" spans="5:6" x14ac:dyDescent="0.25">
      <c r="E69" s="4" t="s">
        <v>5</v>
      </c>
      <c r="F69" s="7">
        <v>4</v>
      </c>
    </row>
    <row r="70" spans="5:6" x14ac:dyDescent="0.25">
      <c r="E70" s="4" t="s">
        <v>4</v>
      </c>
      <c r="F70" s="7" t="s">
        <v>12</v>
      </c>
    </row>
    <row r="71" spans="5:6" x14ac:dyDescent="0.25">
      <c r="E71" s="4" t="s">
        <v>3</v>
      </c>
      <c r="F71" s="8">
        <f xml:space="preserve"> IF(F70 = "Y", 2, 1) * F69</f>
        <v>8</v>
      </c>
    </row>
    <row r="72" spans="5:6" x14ac:dyDescent="0.25">
      <c r="E72" s="4" t="s">
        <v>1</v>
      </c>
      <c r="F72" s="2">
        <f xml:space="preserve"> $F$63 * (28/25)</f>
        <v>6611.3600000000006</v>
      </c>
    </row>
    <row r="73" spans="5:6" x14ac:dyDescent="0.25">
      <c r="E73" s="4" t="s">
        <v>6</v>
      </c>
      <c r="F73" s="2">
        <f xml:space="preserve"> $F$64 * (28/26)</f>
        <v>1481.8461538461538</v>
      </c>
    </row>
    <row r="74" spans="5:6" x14ac:dyDescent="0.25">
      <c r="E74" s="4" t="s">
        <v>2</v>
      </c>
      <c r="F74" s="12">
        <f xml:space="preserve"> ROUND(F72/F71, 0)</f>
        <v>826</v>
      </c>
    </row>
    <row r="75" spans="5:6" x14ac:dyDescent="0.25">
      <c r="E75" s="4" t="s">
        <v>15</v>
      </c>
      <c r="F75" s="13">
        <v>3806.49</v>
      </c>
    </row>
    <row r="77" spans="5:6" x14ac:dyDescent="0.25">
      <c r="E77" s="16" t="s">
        <v>27</v>
      </c>
      <c r="F77" s="16"/>
    </row>
    <row r="78" spans="5:6" x14ac:dyDescent="0.25">
      <c r="E78" s="4" t="s">
        <v>5</v>
      </c>
      <c r="F78" s="7">
        <v>4</v>
      </c>
    </row>
    <row r="79" spans="5:6" x14ac:dyDescent="0.25">
      <c r="E79" s="4" t="s">
        <v>4</v>
      </c>
      <c r="F79" s="7" t="s">
        <v>12</v>
      </c>
    </row>
    <row r="80" spans="5:6" x14ac:dyDescent="0.25">
      <c r="E80" s="4" t="s">
        <v>3</v>
      </c>
      <c r="F80" s="8">
        <f xml:space="preserve"> IF(F79 = "Y", 2, 1) * F78</f>
        <v>8</v>
      </c>
    </row>
    <row r="81" spans="5:6" x14ac:dyDescent="0.25">
      <c r="E81" s="4" t="s">
        <v>1</v>
      </c>
      <c r="F81" s="2">
        <v>3227</v>
      </c>
    </row>
    <row r="82" spans="5:6" x14ac:dyDescent="0.25">
      <c r="E82" s="4" t="s">
        <v>6</v>
      </c>
      <c r="F82" s="2">
        <v>914</v>
      </c>
    </row>
    <row r="83" spans="5:6" x14ac:dyDescent="0.25">
      <c r="E83" s="4" t="s">
        <v>2</v>
      </c>
      <c r="F83" s="12">
        <f xml:space="preserve"> ROUND(F81/F80, 0)</f>
        <v>403</v>
      </c>
    </row>
    <row r="84" spans="5:6" x14ac:dyDescent="0.25">
      <c r="E84" s="4" t="s">
        <v>15</v>
      </c>
      <c r="F84" s="13">
        <v>1788.57</v>
      </c>
    </row>
    <row r="86" spans="5:6" x14ac:dyDescent="0.25">
      <c r="E86" s="16" t="s">
        <v>29</v>
      </c>
      <c r="F86" s="16"/>
    </row>
    <row r="87" spans="5:6" x14ac:dyDescent="0.25">
      <c r="E87" s="4" t="s">
        <v>5</v>
      </c>
      <c r="F87" s="7">
        <v>2</v>
      </c>
    </row>
    <row r="88" spans="5:6" x14ac:dyDescent="0.25">
      <c r="E88" s="4" t="s">
        <v>4</v>
      </c>
      <c r="F88" s="7" t="s">
        <v>12</v>
      </c>
    </row>
    <row r="89" spans="5:6" x14ac:dyDescent="0.25">
      <c r="E89" s="4" t="s">
        <v>3</v>
      </c>
      <c r="F89" s="8">
        <f xml:space="preserve"> IF(F88 = "Y", 2, 1) * F87</f>
        <v>4</v>
      </c>
    </row>
    <row r="90" spans="5:6" x14ac:dyDescent="0.25">
      <c r="E90" s="4" t="s">
        <v>1</v>
      </c>
      <c r="F90" s="2">
        <v>2400</v>
      </c>
    </row>
    <row r="91" spans="5:6" x14ac:dyDescent="0.25">
      <c r="E91" s="4" t="s">
        <v>6</v>
      </c>
      <c r="F91" s="2">
        <v>1060</v>
      </c>
    </row>
    <row r="92" spans="5:6" x14ac:dyDescent="0.25">
      <c r="E92" s="4" t="s">
        <v>2</v>
      </c>
      <c r="F92" s="12">
        <f xml:space="preserve"> ROUND(F90/F89, 0)</f>
        <v>600</v>
      </c>
    </row>
    <row r="93" spans="5:6" x14ac:dyDescent="0.25">
      <c r="E93" s="4" t="s">
        <v>15</v>
      </c>
      <c r="F93" s="13">
        <v>2746.54</v>
      </c>
    </row>
  </sheetData>
  <mergeCells count="10">
    <mergeCell ref="E68:F68"/>
    <mergeCell ref="E23:F23"/>
    <mergeCell ref="E77:F77"/>
    <mergeCell ref="E32:F32"/>
    <mergeCell ref="E86:F86"/>
    <mergeCell ref="E5:F5"/>
    <mergeCell ref="E41:F41"/>
    <mergeCell ref="E50:F50"/>
    <mergeCell ref="E14:F14"/>
    <mergeCell ref="E59:F59"/>
  </mergeCells>
  <hyperlinks>
    <hyperlink ref="I5" r:id="rId1"/>
    <hyperlink ref="I6" r:id="rId2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Klein</dc:creator>
  <cp:lastModifiedBy>Jacob Klein</cp:lastModifiedBy>
  <dcterms:created xsi:type="dcterms:W3CDTF">2016-07-02T15:32:29Z</dcterms:created>
  <dcterms:modified xsi:type="dcterms:W3CDTF">2016-07-03T03:39:42Z</dcterms:modified>
</cp:coreProperties>
</file>